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730" windowHeight="9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1" i="1"/>
  <c r="F57"/>
  <c r="F49"/>
  <c r="E49"/>
  <c r="D49"/>
  <c r="F48"/>
  <c r="E46"/>
  <c r="D46"/>
  <c r="F45"/>
  <c r="F46"/>
  <c r="E43"/>
  <c r="D43"/>
  <c r="F42"/>
  <c r="F41"/>
  <c r="F40"/>
  <c r="F39"/>
  <c r="F38"/>
  <c r="F37"/>
  <c r="F43"/>
  <c r="F36"/>
  <c r="F35"/>
  <c r="F34"/>
  <c r="F33"/>
  <c r="E31"/>
  <c r="F31"/>
  <c r="D31"/>
  <c r="F30"/>
  <c r="F29"/>
  <c r="F28"/>
  <c r="E27"/>
  <c r="F27"/>
  <c r="F26"/>
  <c r="F25"/>
  <c r="F24"/>
  <c r="F23"/>
  <c r="F22"/>
  <c r="F21"/>
  <c r="E19"/>
  <c r="F19"/>
  <c r="F51"/>
  <c r="D19"/>
  <c r="F18"/>
  <c r="F17"/>
  <c r="F16"/>
  <c r="F15"/>
  <c r="F14"/>
  <c r="F13"/>
  <c r="F12"/>
  <c r="F11"/>
  <c r="F10"/>
  <c r="E6"/>
  <c r="E51"/>
  <c r="D51"/>
</calcChain>
</file>

<file path=xl/comments1.xml><?xml version="1.0" encoding="utf-8"?>
<comments xmlns="http://schemas.openxmlformats.org/spreadsheetml/2006/main">
  <authors>
    <author>Jeremy</author>
  </authors>
  <commentList>
    <comment ref="E12" authorId="0">
      <text>
        <r>
          <rPr>
            <sz val="9"/>
            <color indexed="81"/>
            <rFont val="Tahoma"/>
            <family val="2"/>
          </rPr>
          <t xml:space="preserve">LAUSD 9 SONC Board  Mtgs. @ $130 each &amp; 6 LUC Mtgs Overtime security @ $216 each
. 
</t>
        </r>
      </text>
    </comment>
    <comment ref="E16" authorId="0">
      <text>
        <r>
          <rPr>
            <sz val="9"/>
            <color indexed="81"/>
            <rFont val="Tahoma"/>
            <family val="2"/>
          </rPr>
          <t xml:space="preserve">48 wks based on approx. $145.83  per week, hourly $24.12
</t>
        </r>
      </text>
    </comment>
    <comment ref="E17" authorId="0">
      <text>
        <r>
          <rPr>
            <sz val="9"/>
            <color indexed="81"/>
            <rFont val="Tahoma"/>
            <family val="2"/>
          </rPr>
          <t xml:space="preserve">Board and Committee copying services for meetings
</t>
        </r>
      </text>
    </comment>
    <comment ref="E18" authorId="0">
      <text>
        <r>
          <rPr>
            <sz val="9"/>
            <color indexed="81"/>
            <rFont val="Tahoma"/>
            <family val="2"/>
          </rPr>
          <t xml:space="preserve">AT&amp;T $28..54 per month, additional allocation to cover price increase
</t>
        </r>
      </text>
    </comment>
    <comment ref="E21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F21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F22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F23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F24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E25" authorId="0">
      <text>
        <r>
          <rPr>
            <sz val="9"/>
            <color indexed="81"/>
            <rFont val="Tahoma"/>
            <family val="2"/>
          </rPr>
          <t xml:space="preserve">Allocation Sherman Oaks Street Fair  $400.00
</t>
        </r>
      </text>
    </comment>
    <comment ref="F25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F26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E27" authorId="0">
      <text>
        <r>
          <rPr>
            <sz val="9"/>
            <color indexed="81"/>
            <rFont val="Tahoma"/>
            <family val="2"/>
          </rPr>
          <t xml:space="preserve">11 Board mtgs @ $127.27 
</t>
        </r>
      </text>
    </comment>
    <comment ref="F27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E28" authorId="0">
      <text>
        <r>
          <rPr>
            <sz val="9"/>
            <color indexed="81"/>
            <rFont val="Tahoma"/>
            <family val="2"/>
          </rPr>
          <t xml:space="preserve">SONC website webmaster $102.50 per month
</t>
        </r>
      </text>
    </comment>
    <comment ref="F28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F29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F30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  <comment ref="F31" authorId="0">
      <text>
        <r>
          <rPr>
            <sz val="9"/>
            <color indexed="81"/>
            <rFont val="Tahoma"/>
            <family val="2"/>
          </rPr>
          <t xml:space="preserve">SONC tote bags, T-shirts, promotional items: refrigerator magnets, paper pads.
</t>
        </r>
      </text>
    </comment>
  </commentList>
</comments>
</file>

<file path=xl/sharedStrings.xml><?xml version="1.0" encoding="utf-8"?>
<sst xmlns="http://schemas.openxmlformats.org/spreadsheetml/2006/main" count="96" uniqueCount="91">
  <si>
    <t>Sherman Oaks Neighborhood Council</t>
  </si>
  <si>
    <t xml:space="preserve">  Proposed Budget for Fiscal Year 2015 - 2016</t>
  </si>
  <si>
    <t xml:space="preserve">  Approved  on </t>
  </si>
  <si>
    <t>Yearly Allocation</t>
  </si>
  <si>
    <t xml:space="preserve">Rollover </t>
  </si>
  <si>
    <t>Total</t>
  </si>
  <si>
    <t xml:space="preserve">     YTD Actual</t>
  </si>
  <si>
    <t>Budget Codes &amp; Categories</t>
  </si>
  <si>
    <t xml:space="preserve">Percentage of Budget                Total       as of                   </t>
  </si>
  <si>
    <t>100 Operations</t>
  </si>
  <si>
    <t>%</t>
  </si>
  <si>
    <t>AUD</t>
  </si>
  <si>
    <t>Audio and Video Services,/equipment</t>
  </si>
  <si>
    <t>COM</t>
  </si>
  <si>
    <t>Computer Software/Supplies</t>
  </si>
  <si>
    <t>FAC</t>
  </si>
  <si>
    <t>Meeting Facilities and Space Rental</t>
  </si>
  <si>
    <t>OFF</t>
  </si>
  <si>
    <t>Office Equipment and Supplies</t>
  </si>
  <si>
    <t>MIS</t>
  </si>
  <si>
    <t>General Operations/Miscellaneous</t>
  </si>
  <si>
    <t>RET</t>
  </si>
  <si>
    <t>Board Retreat/Training</t>
  </si>
  <si>
    <t>TAC</t>
  </si>
  <si>
    <t xml:space="preserve">Temps - Administrative </t>
  </si>
  <si>
    <t>COP</t>
  </si>
  <si>
    <t>Copying Services</t>
  </si>
  <si>
    <t>TEL</t>
  </si>
  <si>
    <t xml:space="preserve">Voice Mail Service </t>
  </si>
  <si>
    <r>
      <t xml:space="preserve"> </t>
    </r>
    <r>
      <rPr>
        <b/>
        <sz val="10"/>
        <rFont val="Berlin Sans FB Demi"/>
        <family val="2"/>
      </rPr>
      <t xml:space="preserve">  Sub Total</t>
    </r>
  </si>
  <si>
    <t>200 Outreach</t>
  </si>
  <si>
    <t>ADV</t>
  </si>
  <si>
    <t>Advertising</t>
  </si>
  <si>
    <t>BAN</t>
  </si>
  <si>
    <t>Banners</t>
  </si>
  <si>
    <t>NEW</t>
  </si>
  <si>
    <t>Newsletter</t>
  </si>
  <si>
    <t>MAT</t>
  </si>
  <si>
    <t>Material Distribution</t>
  </si>
  <si>
    <t>EVE</t>
  </si>
  <si>
    <t>Outreach Events</t>
  </si>
  <si>
    <t>POS</t>
  </si>
  <si>
    <t>Postage/mailings/P.O. Box</t>
  </si>
  <si>
    <t>FAR</t>
  </si>
  <si>
    <t>Food and Refreshments for Events and Meetings</t>
  </si>
  <si>
    <t>WEB</t>
  </si>
  <si>
    <t>Website Maintenance/Enhancement/Creation</t>
  </si>
  <si>
    <t>PRI</t>
  </si>
  <si>
    <t>Printing Services</t>
  </si>
  <si>
    <t>OTH</t>
  </si>
  <si>
    <t>Outreach - Other</t>
  </si>
  <si>
    <t>300 Community Improvement</t>
  </si>
  <si>
    <t>BEA</t>
  </si>
  <si>
    <t>Beautification Projects</t>
  </si>
  <si>
    <t>CSE</t>
  </si>
  <si>
    <t>Community Services</t>
  </si>
  <si>
    <t>REC</t>
  </si>
  <si>
    <t>Rec and Parks Purchase</t>
  </si>
  <si>
    <t>PUB</t>
  </si>
  <si>
    <t>Public Safety</t>
  </si>
  <si>
    <t>LAF</t>
  </si>
  <si>
    <t>LAFD Purchase</t>
  </si>
  <si>
    <t>LAP</t>
  </si>
  <si>
    <t>LAPD Purchase</t>
  </si>
  <si>
    <t>LAU</t>
  </si>
  <si>
    <t>LAUSD / Educational Support</t>
  </si>
  <si>
    <t>LAS</t>
  </si>
  <si>
    <t>Library Purchase</t>
  </si>
  <si>
    <t>MED</t>
  </si>
  <si>
    <t>Median Beautification</t>
  </si>
  <si>
    <t>CIP</t>
  </si>
  <si>
    <t>Community Improvement - Other</t>
  </si>
  <si>
    <t>GRT</t>
  </si>
  <si>
    <t>400 Neighborhood Purpose Grants</t>
  </si>
  <si>
    <t>Neighborhood Purpose Grants</t>
  </si>
  <si>
    <t>ELE</t>
  </si>
  <si>
    <t>500 Election Outreach</t>
  </si>
  <si>
    <t>Election Outreach and related expenses</t>
  </si>
  <si>
    <t>Grand Total</t>
  </si>
  <si>
    <t>Budget Notes: Pending Payments, Unfunded Budget Line</t>
  </si>
  <si>
    <t>Vendor - Item/Service Description</t>
  </si>
  <si>
    <t>Amount*</t>
  </si>
  <si>
    <t>The Web Corner: website maintenance</t>
  </si>
  <si>
    <t>AT&amp;T voice mail service</t>
  </si>
  <si>
    <t>Board/Committee  Meeting Printing</t>
  </si>
  <si>
    <t>LAUSD meeting rental space</t>
  </si>
  <si>
    <t>Land Use Meeting Library Overtime</t>
  </si>
  <si>
    <t>Estimated Budget Surplus</t>
  </si>
  <si>
    <t>Administrative Asssistant</t>
  </si>
  <si>
    <t>Total Monthly Operational Expenses</t>
  </si>
  <si>
    <t>* Recurring monthly operational expenses only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</si>
</sst>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name val="Arial Black"/>
      <family val="2"/>
    </font>
    <font>
      <sz val="11"/>
      <name val="Arial Black"/>
      <family val="2"/>
    </font>
    <font>
      <sz val="10"/>
      <name val="Arial Black"/>
      <family val="2"/>
    </font>
    <font>
      <b/>
      <sz val="11"/>
      <name val="Berlin Sans FB Demi"/>
      <family val="2"/>
    </font>
    <font>
      <sz val="12"/>
      <name val="Arial Black"/>
      <family val="2"/>
    </font>
    <font>
      <sz val="12"/>
      <name val="Berlin Sans FB Demi"/>
      <family val="2"/>
    </font>
    <font>
      <sz val="10"/>
      <name val="Berlin Sans FB Demi"/>
      <family val="2"/>
    </font>
    <font>
      <b/>
      <sz val="10"/>
      <name val="Berlin Sans FB Demi"/>
      <family val="2"/>
    </font>
    <font>
      <u/>
      <sz val="10"/>
      <name val="Berlin Sans FB Demi"/>
      <family val="2"/>
    </font>
    <font>
      <u/>
      <sz val="10"/>
      <name val="Arial"/>
      <family val="2"/>
    </font>
    <font>
      <u val="singleAccounting"/>
      <sz val="10"/>
      <name val="Berlin Sans FB Demi"/>
      <family val="2"/>
    </font>
    <font>
      <sz val="11"/>
      <name val="Berlin Sans FB Demi"/>
      <family val="2"/>
    </font>
    <font>
      <u/>
      <sz val="10"/>
      <name val="Arial Black"/>
      <family val="2"/>
    </font>
    <font>
      <b/>
      <sz val="10"/>
      <name val="Arial"/>
      <family val="2"/>
    </font>
    <font>
      <sz val="12"/>
      <name val="Arial"/>
      <family val="2"/>
    </font>
    <font>
      <b/>
      <u val="singleAccounting"/>
      <sz val="10"/>
      <name val="Arial"/>
      <family val="2"/>
    </font>
    <font>
      <sz val="9"/>
      <color indexed="81"/>
      <name val="Tahoma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22"/>
      </left>
      <right style="thin">
        <color indexed="64"/>
      </right>
      <top style="medium">
        <color indexed="22"/>
      </top>
      <bottom/>
      <diagonal/>
    </border>
    <border>
      <left style="medium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Fill="1" applyAlignment="1"/>
    <xf numFmtId="0" fontId="6" fillId="0" borderId="0" xfId="0" applyFont="1" applyBorder="1"/>
    <xf numFmtId="0" fontId="7" fillId="0" borderId="0" xfId="0" applyFont="1"/>
    <xf numFmtId="44" fontId="6" fillId="0" borderId="1" xfId="0" applyNumberFormat="1" applyFont="1" applyBorder="1"/>
    <xf numFmtId="0" fontId="6" fillId="0" borderId="2" xfId="0" applyFont="1" applyBorder="1"/>
    <xf numFmtId="44" fontId="6" fillId="0" borderId="3" xfId="0" applyNumberFormat="1" applyFont="1" applyBorder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9" fontId="6" fillId="0" borderId="4" xfId="4" applyFont="1" applyBorder="1"/>
    <xf numFmtId="44" fontId="8" fillId="0" borderId="5" xfId="0" applyNumberFormat="1" applyFont="1" applyBorder="1"/>
    <xf numFmtId="0" fontId="8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/>
    </xf>
    <xf numFmtId="0" fontId="11" fillId="0" borderId="6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0" fillId="0" borderId="1" xfId="0" applyBorder="1"/>
    <xf numFmtId="0" fontId="11" fillId="0" borderId="7" xfId="0" applyFont="1" applyFill="1" applyBorder="1"/>
    <xf numFmtId="0" fontId="11" fillId="0" borderId="8" xfId="0" applyFont="1" applyFill="1" applyBorder="1"/>
    <xf numFmtId="44" fontId="11" fillId="0" borderId="8" xfId="1" applyFont="1" applyFill="1" applyBorder="1"/>
    <xf numFmtId="44" fontId="11" fillId="0" borderId="9" xfId="1" applyFont="1" applyFill="1" applyBorder="1"/>
    <xf numFmtId="0" fontId="11" fillId="0" borderId="10" xfId="0" applyFont="1" applyFill="1" applyBorder="1"/>
    <xf numFmtId="0" fontId="11" fillId="0" borderId="0" xfId="0" applyFont="1" applyFill="1" applyBorder="1"/>
    <xf numFmtId="44" fontId="11" fillId="0" borderId="0" xfId="1" applyFont="1" applyFill="1" applyBorder="1"/>
    <xf numFmtId="0" fontId="13" fillId="0" borderId="10" xfId="0" applyFont="1" applyFill="1" applyBorder="1"/>
    <xf numFmtId="0" fontId="13" fillId="0" borderId="0" xfId="0" applyFont="1" applyFill="1" applyBorder="1"/>
    <xf numFmtId="44" fontId="13" fillId="0" borderId="10" xfId="1" applyFont="1" applyFill="1" applyBorder="1"/>
    <xf numFmtId="0" fontId="11" fillId="0" borderId="5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10" fontId="12" fillId="0" borderId="11" xfId="0" applyNumberFormat="1" applyFont="1" applyFill="1" applyBorder="1" applyAlignment="1">
      <alignment horizontal="center"/>
    </xf>
    <xf numFmtId="44" fontId="12" fillId="0" borderId="11" xfId="1" applyFont="1" applyFill="1" applyBorder="1"/>
    <xf numFmtId="0" fontId="0" fillId="0" borderId="10" xfId="0" applyBorder="1"/>
    <xf numFmtId="0" fontId="12" fillId="0" borderId="3" xfId="0" applyFont="1" applyFill="1" applyBorder="1" applyAlignment="1">
      <alignment horizontal="left"/>
    </xf>
    <xf numFmtId="0" fontId="11" fillId="0" borderId="2" xfId="0" applyFont="1" applyFill="1" applyBorder="1"/>
    <xf numFmtId="0" fontId="14" fillId="0" borderId="10" xfId="0" applyFont="1" applyBorder="1"/>
    <xf numFmtId="44" fontId="11" fillId="0" borderId="3" xfId="1" applyFont="1" applyFill="1" applyBorder="1"/>
    <xf numFmtId="0" fontId="11" fillId="0" borderId="10" xfId="0" applyFont="1" applyFill="1" applyBorder="1" applyAlignment="1">
      <alignment horizontal="left"/>
    </xf>
    <xf numFmtId="44" fontId="11" fillId="0" borderId="10" xfId="1" applyFont="1" applyFill="1" applyBorder="1"/>
    <xf numFmtId="0" fontId="0" fillId="0" borderId="0" xfId="0" applyBorder="1"/>
    <xf numFmtId="44" fontId="11" fillId="0" borderId="10" xfId="1" applyFont="1" applyBorder="1"/>
    <xf numFmtId="44" fontId="15" fillId="0" borderId="10" xfId="1" applyFont="1" applyFill="1" applyBorder="1"/>
    <xf numFmtId="0" fontId="11" fillId="0" borderId="10" xfId="0" applyFont="1" applyBorder="1"/>
    <xf numFmtId="0" fontId="12" fillId="0" borderId="13" xfId="0" applyFont="1" applyFill="1" applyBorder="1" applyAlignment="1"/>
    <xf numFmtId="0" fontId="11" fillId="0" borderId="14" xfId="0" applyFont="1" applyFill="1" applyBorder="1"/>
    <xf numFmtId="0" fontId="11" fillId="0" borderId="13" xfId="0" applyFont="1" applyFill="1" applyBorder="1"/>
    <xf numFmtId="44" fontId="11" fillId="0" borderId="13" xfId="1" applyFont="1" applyFill="1" applyBorder="1"/>
    <xf numFmtId="0" fontId="11" fillId="0" borderId="0" xfId="0" applyFont="1" applyBorder="1"/>
    <xf numFmtId="0" fontId="11" fillId="0" borderId="7" xfId="0" applyFont="1" applyFill="1" applyBorder="1" applyAlignment="1"/>
    <xf numFmtId="44" fontId="11" fillId="0" borderId="7" xfId="1" applyFont="1" applyFill="1" applyBorder="1"/>
    <xf numFmtId="0" fontId="11" fillId="0" borderId="4" xfId="0" applyFont="1" applyFill="1" applyBorder="1"/>
    <xf numFmtId="10" fontId="12" fillId="0" borderId="5" xfId="0" applyNumberFormat="1" applyFont="1" applyFill="1" applyBorder="1" applyAlignment="1">
      <alignment horizontal="center"/>
    </xf>
    <xf numFmtId="44" fontId="12" fillId="0" borderId="5" xfId="1" applyFont="1" applyFill="1" applyBorder="1"/>
    <xf numFmtId="0" fontId="11" fillId="0" borderId="3" xfId="0" applyFont="1" applyFill="1" applyBorder="1"/>
    <xf numFmtId="0" fontId="11" fillId="0" borderId="15" xfId="0" applyFont="1" applyFill="1" applyBorder="1"/>
    <xf numFmtId="0" fontId="2" fillId="0" borderId="0" xfId="0" applyFont="1"/>
    <xf numFmtId="0" fontId="2" fillId="0" borderId="1" xfId="0" applyFont="1" applyBorder="1"/>
    <xf numFmtId="0" fontId="2" fillId="0" borderId="10" xfId="0" applyFont="1" applyBorder="1"/>
    <xf numFmtId="0" fontId="11" fillId="0" borderId="0" xfId="0" applyFont="1"/>
    <xf numFmtId="0" fontId="16" fillId="0" borderId="10" xfId="0" applyFont="1" applyFill="1" applyBorder="1"/>
    <xf numFmtId="44" fontId="8" fillId="0" borderId="16" xfId="1" applyFont="1" applyFill="1" applyBorder="1"/>
    <xf numFmtId="0" fontId="17" fillId="0" borderId="2" xfId="0" applyFont="1" applyBorder="1" applyAlignment="1">
      <alignment horizontal="left"/>
    </xf>
    <xf numFmtId="4" fontId="7" fillId="0" borderId="0" xfId="0" applyNumberFormat="1" applyFont="1"/>
    <xf numFmtId="44" fontId="2" fillId="0" borderId="0" xfId="1" applyFont="1"/>
    <xf numFmtId="0" fontId="18" fillId="0" borderId="0" xfId="0" applyFont="1" applyFill="1" applyBorder="1"/>
    <xf numFmtId="0" fontId="18" fillId="0" borderId="0" xfId="0" applyFont="1" applyBorder="1" applyAlignment="1">
      <alignment horizontal="left"/>
    </xf>
    <xf numFmtId="0" fontId="2" fillId="0" borderId="0" xfId="0" applyFont="1" applyBorder="1"/>
    <xf numFmtId="44" fontId="18" fillId="0" borderId="0" xfId="1" applyFont="1"/>
    <xf numFmtId="0" fontId="19" fillId="0" borderId="17" xfId="0" applyFont="1" applyBorder="1"/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0" fontId="10" fillId="0" borderId="20" xfId="0" applyFont="1" applyBorder="1"/>
    <xf numFmtId="0" fontId="10" fillId="0" borderId="21" xfId="0" applyFont="1" applyFill="1" applyBorder="1" applyAlignment="1" applyProtection="1">
      <protection locked="0"/>
    </xf>
    <xf numFmtId="0" fontId="10" fillId="0" borderId="22" xfId="0" applyFont="1" applyFill="1" applyBorder="1" applyAlignment="1" applyProtection="1">
      <protection locked="0"/>
    </xf>
    <xf numFmtId="0" fontId="18" fillId="0" borderId="0" xfId="0" applyFont="1"/>
    <xf numFmtId="44" fontId="20" fillId="0" borderId="0" xfId="1" applyFont="1"/>
    <xf numFmtId="0" fontId="18" fillId="0" borderId="0" xfId="0" applyFont="1" applyBorder="1"/>
    <xf numFmtId="0" fontId="18" fillId="0" borderId="0" xfId="0" applyFont="1" applyAlignment="1">
      <alignment horizontal="right"/>
    </xf>
    <xf numFmtId="0" fontId="11" fillId="0" borderId="23" xfId="0" applyFont="1" applyBorder="1"/>
    <xf numFmtId="0" fontId="10" fillId="0" borderId="2" xfId="0" applyFont="1" applyBorder="1" applyAlignment="1">
      <alignment horizontal="right"/>
    </xf>
    <xf numFmtId="0" fontId="11" fillId="0" borderId="2" xfId="0" applyFont="1" applyBorder="1"/>
    <xf numFmtId="165" fontId="10" fillId="0" borderId="3" xfId="2" applyNumberFormat="1" applyFont="1" applyBorder="1"/>
    <xf numFmtId="0" fontId="11" fillId="0" borderId="24" xfId="0" applyFont="1" applyBorder="1"/>
    <xf numFmtId="0" fontId="11" fillId="0" borderId="12" xfId="0" applyFont="1" applyBorder="1"/>
    <xf numFmtId="165" fontId="10" fillId="0" borderId="25" xfId="0" applyNumberFormat="1" applyFont="1" applyBorder="1" applyAlignment="1"/>
    <xf numFmtId="165" fontId="0" fillId="0" borderId="26" xfId="0" applyNumberFormat="1" applyBorder="1" applyAlignment="1"/>
    <xf numFmtId="0" fontId="8" fillId="0" borderId="1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5" fontId="10" fillId="0" borderId="27" xfId="0" applyNumberFormat="1" applyFont="1" applyBorder="1" applyAlignment="1"/>
    <xf numFmtId="165" fontId="0" fillId="0" borderId="28" xfId="0" applyNumberFormat="1" applyBorder="1" applyAlignment="1"/>
    <xf numFmtId="165" fontId="10" fillId="0" borderId="29" xfId="0" applyNumberFormat="1" applyFont="1" applyBorder="1" applyAlignment="1"/>
    <xf numFmtId="165" fontId="10" fillId="0" borderId="26" xfId="0" applyNumberFormat="1" applyFont="1" applyBorder="1" applyAlignment="1"/>
    <xf numFmtId="0" fontId="9" fillId="0" borderId="6" xfId="0" applyFont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0" fontId="5" fillId="0" borderId="6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</cellXfs>
  <cellStyles count="5">
    <cellStyle name="Currency" xfId="1" builtinId="4"/>
    <cellStyle name="Currency 2" xfId="2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sqref="A1:E1"/>
    </sheetView>
  </sheetViews>
  <sheetFormatPr defaultRowHeight="15"/>
  <cols>
    <col min="2" max="2" width="43.28515625" customWidth="1"/>
    <col min="4" max="4" width="25.7109375" customWidth="1"/>
    <col min="5" max="5" width="21" customWidth="1"/>
    <col min="6" max="6" width="19.7109375" customWidth="1"/>
  </cols>
  <sheetData>
    <row r="1" spans="1:6">
      <c r="A1" s="96" t="s">
        <v>0</v>
      </c>
      <c r="B1" s="96"/>
      <c r="C1" s="96"/>
      <c r="D1" s="96"/>
      <c r="E1" s="96"/>
    </row>
    <row r="2" spans="1:6" ht="18">
      <c r="A2" s="97" t="s">
        <v>1</v>
      </c>
      <c r="B2" s="97"/>
      <c r="C2" s="97"/>
      <c r="D2" s="97"/>
      <c r="E2" s="97"/>
      <c r="F2" s="1"/>
    </row>
    <row r="3" spans="1:6" ht="18.75" thickBot="1">
      <c r="A3" s="98" t="s">
        <v>2</v>
      </c>
      <c r="B3" s="98"/>
      <c r="C3" s="98"/>
      <c r="D3" s="98"/>
      <c r="E3" s="98"/>
      <c r="F3" s="1"/>
    </row>
    <row r="4" spans="1:6" ht="18.75">
      <c r="A4" s="99" t="s">
        <v>3</v>
      </c>
      <c r="B4" s="100"/>
      <c r="C4" s="2"/>
      <c r="D4" s="3"/>
      <c r="E4" s="4">
        <v>37000</v>
      </c>
      <c r="F4" s="3"/>
    </row>
    <row r="5" spans="1:6" ht="18.75">
      <c r="A5" s="101" t="s">
        <v>4</v>
      </c>
      <c r="B5" s="102"/>
      <c r="C5" s="5"/>
      <c r="D5" s="5"/>
      <c r="E5" s="6">
        <v>0</v>
      </c>
      <c r="F5" s="3"/>
    </row>
    <row r="6" spans="1:6" ht="19.5" thickBot="1">
      <c r="A6" s="7" t="s">
        <v>5</v>
      </c>
      <c r="B6" s="8"/>
      <c r="C6" s="9"/>
      <c r="D6" s="10"/>
      <c r="E6" s="11">
        <f>+E4+E5</f>
        <v>37000</v>
      </c>
      <c r="F6" s="3"/>
    </row>
    <row r="7" spans="1:6" ht="19.5">
      <c r="A7" s="95"/>
      <c r="B7" s="95"/>
      <c r="C7" s="3"/>
      <c r="D7" s="3"/>
      <c r="E7" s="3"/>
      <c r="F7" s="3" t="s">
        <v>6</v>
      </c>
    </row>
    <row r="8" spans="1:6" ht="16.5" thickBot="1">
      <c r="A8" s="12" t="s">
        <v>7</v>
      </c>
      <c r="B8" s="13"/>
      <c r="C8" s="13"/>
      <c r="D8" s="89" t="s">
        <v>8</v>
      </c>
      <c r="E8" s="90"/>
      <c r="F8" s="90"/>
    </row>
    <row r="9" spans="1:6">
      <c r="A9" s="14"/>
      <c r="B9" s="15" t="s">
        <v>9</v>
      </c>
      <c r="C9" s="16"/>
      <c r="D9" s="17" t="s">
        <v>10</v>
      </c>
      <c r="E9" s="18" t="s">
        <v>5</v>
      </c>
      <c r="F9" s="19"/>
    </row>
    <row r="10" spans="1:6">
      <c r="A10" s="20" t="s">
        <v>11</v>
      </c>
      <c r="B10" s="20" t="s">
        <v>12</v>
      </c>
      <c r="C10" s="21"/>
      <c r="D10" s="20"/>
      <c r="E10" s="22">
        <v>100</v>
      </c>
      <c r="F10" s="23">
        <f>+E10</f>
        <v>100</v>
      </c>
    </row>
    <row r="11" spans="1:6">
      <c r="A11" s="24" t="s">
        <v>13</v>
      </c>
      <c r="B11" s="24" t="s">
        <v>14</v>
      </c>
      <c r="C11" s="25"/>
      <c r="D11" s="24"/>
      <c r="E11" s="26">
        <v>200</v>
      </c>
      <c r="F11" s="23">
        <f t="shared" ref="F11:F19" si="0">+E11</f>
        <v>200</v>
      </c>
    </row>
    <row r="12" spans="1:6">
      <c r="A12" s="24" t="s">
        <v>15</v>
      </c>
      <c r="B12" s="24" t="s">
        <v>16</v>
      </c>
      <c r="C12" s="25"/>
      <c r="D12" s="24"/>
      <c r="E12" s="26">
        <v>2500</v>
      </c>
      <c r="F12" s="23">
        <f t="shared" si="0"/>
        <v>2500</v>
      </c>
    </row>
    <row r="13" spans="1:6">
      <c r="A13" s="24" t="s">
        <v>17</v>
      </c>
      <c r="B13" s="24" t="s">
        <v>18</v>
      </c>
      <c r="C13" s="25"/>
      <c r="D13" s="24"/>
      <c r="E13" s="26">
        <v>300</v>
      </c>
      <c r="F13" s="23">
        <f t="shared" si="0"/>
        <v>300</v>
      </c>
    </row>
    <row r="14" spans="1:6">
      <c r="A14" s="24" t="s">
        <v>19</v>
      </c>
      <c r="B14" s="24" t="s">
        <v>20</v>
      </c>
      <c r="C14" s="25"/>
      <c r="D14" s="24"/>
      <c r="E14" s="26">
        <v>300</v>
      </c>
      <c r="F14" s="23">
        <f t="shared" si="0"/>
        <v>300</v>
      </c>
    </row>
    <row r="15" spans="1:6">
      <c r="A15" s="24" t="s">
        <v>21</v>
      </c>
      <c r="B15" s="24" t="s">
        <v>22</v>
      </c>
      <c r="C15" s="25"/>
      <c r="D15" s="24"/>
      <c r="E15" s="26">
        <v>750</v>
      </c>
      <c r="F15" s="23">
        <f t="shared" si="0"/>
        <v>750</v>
      </c>
    </row>
    <row r="16" spans="1:6">
      <c r="A16" s="24" t="s">
        <v>23</v>
      </c>
      <c r="B16" s="24" t="s">
        <v>24</v>
      </c>
      <c r="C16" s="25"/>
      <c r="D16" s="24"/>
      <c r="E16" s="26">
        <v>7000</v>
      </c>
      <c r="F16" s="23">
        <f t="shared" si="0"/>
        <v>7000</v>
      </c>
    </row>
    <row r="17" spans="1:6">
      <c r="A17" s="24" t="s">
        <v>25</v>
      </c>
      <c r="B17" s="24" t="s">
        <v>26</v>
      </c>
      <c r="C17" s="25"/>
      <c r="D17" s="24"/>
      <c r="E17" s="26">
        <v>500</v>
      </c>
      <c r="F17" s="23">
        <f t="shared" si="0"/>
        <v>500</v>
      </c>
    </row>
    <row r="18" spans="1:6">
      <c r="A18" s="27" t="s">
        <v>27</v>
      </c>
      <c r="B18" s="27" t="s">
        <v>28</v>
      </c>
      <c r="C18" s="28"/>
      <c r="D18" s="27"/>
      <c r="E18" s="29">
        <v>400</v>
      </c>
      <c r="F18" s="23">
        <f t="shared" si="0"/>
        <v>400</v>
      </c>
    </row>
    <row r="19" spans="1:6" ht="15.75" thickBot="1">
      <c r="A19" s="30"/>
      <c r="B19" s="31" t="s">
        <v>29</v>
      </c>
      <c r="C19" s="32"/>
      <c r="D19" s="33">
        <f>+E19/37000</f>
        <v>0.32567567567567568</v>
      </c>
      <c r="E19" s="34">
        <f>SUM(E10:E18)</f>
        <v>12050</v>
      </c>
      <c r="F19" s="23">
        <f t="shared" si="0"/>
        <v>12050</v>
      </c>
    </row>
    <row r="20" spans="1:6">
      <c r="A20" s="35"/>
      <c r="B20" s="36" t="s">
        <v>30</v>
      </c>
      <c r="C20" s="37"/>
      <c r="D20" s="38"/>
      <c r="E20" s="39"/>
      <c r="F20" s="39"/>
    </row>
    <row r="21" spans="1:6">
      <c r="A21" s="24" t="s">
        <v>31</v>
      </c>
      <c r="B21" s="40" t="s">
        <v>32</v>
      </c>
      <c r="C21" s="25"/>
      <c r="D21" s="24"/>
      <c r="E21" s="41">
        <v>500</v>
      </c>
      <c r="F21" s="41">
        <f>+E21</f>
        <v>500</v>
      </c>
    </row>
    <row r="22" spans="1:6">
      <c r="A22" s="24" t="s">
        <v>33</v>
      </c>
      <c r="B22" s="24" t="s">
        <v>34</v>
      </c>
      <c r="C22" s="42"/>
      <c r="D22" s="35"/>
      <c r="E22" s="43">
        <v>500</v>
      </c>
      <c r="F22" s="41">
        <f t="shared" ref="F22:F31" si="1">+E22</f>
        <v>500</v>
      </c>
    </row>
    <row r="23" spans="1:6">
      <c r="A23" s="24" t="s">
        <v>35</v>
      </c>
      <c r="B23" s="24" t="s">
        <v>36</v>
      </c>
      <c r="C23" s="42"/>
      <c r="D23" s="35"/>
      <c r="E23" s="41">
        <v>500</v>
      </c>
      <c r="F23" s="41">
        <f t="shared" si="1"/>
        <v>500</v>
      </c>
    </row>
    <row r="24" spans="1:6">
      <c r="A24" s="24" t="s">
        <v>37</v>
      </c>
      <c r="B24" s="24" t="s">
        <v>38</v>
      </c>
      <c r="C24" s="42"/>
      <c r="D24" s="35"/>
      <c r="E24" s="43">
        <v>500</v>
      </c>
      <c r="F24" s="41">
        <f t="shared" si="1"/>
        <v>500</v>
      </c>
    </row>
    <row r="25" spans="1:6">
      <c r="A25" s="24" t="s">
        <v>39</v>
      </c>
      <c r="B25" s="24" t="s">
        <v>40</v>
      </c>
      <c r="C25" s="25"/>
      <c r="D25" s="24"/>
      <c r="E25" s="41">
        <v>6000</v>
      </c>
      <c r="F25" s="41">
        <f t="shared" si="1"/>
        <v>6000</v>
      </c>
    </row>
    <row r="26" spans="1:6">
      <c r="A26" s="24" t="s">
        <v>41</v>
      </c>
      <c r="B26" s="24" t="s">
        <v>42</v>
      </c>
      <c r="C26" s="25"/>
      <c r="D26" s="24"/>
      <c r="E26" s="41">
        <v>250</v>
      </c>
      <c r="F26" s="41">
        <f t="shared" si="1"/>
        <v>250</v>
      </c>
    </row>
    <row r="27" spans="1:6">
      <c r="A27" s="24" t="s">
        <v>43</v>
      </c>
      <c r="B27" s="24" t="s">
        <v>44</v>
      </c>
      <c r="C27" s="25"/>
      <c r="D27" s="24"/>
      <c r="E27" s="41">
        <f>1400</f>
        <v>1400</v>
      </c>
      <c r="F27" s="41">
        <f t="shared" si="1"/>
        <v>1400</v>
      </c>
    </row>
    <row r="28" spans="1:6">
      <c r="A28" s="24" t="s">
        <v>45</v>
      </c>
      <c r="B28" s="24" t="s">
        <v>46</v>
      </c>
      <c r="C28" s="25"/>
      <c r="D28" s="24"/>
      <c r="E28" s="41">
        <v>1300</v>
      </c>
      <c r="F28" s="41">
        <f t="shared" si="1"/>
        <v>1300</v>
      </c>
    </row>
    <row r="29" spans="1:6">
      <c r="A29" s="24" t="s">
        <v>47</v>
      </c>
      <c r="B29" s="24" t="s">
        <v>48</v>
      </c>
      <c r="C29" s="25"/>
      <c r="D29" s="24"/>
      <c r="E29" s="41">
        <v>500</v>
      </c>
      <c r="F29" s="41">
        <f t="shared" si="1"/>
        <v>500</v>
      </c>
    </row>
    <row r="30" spans="1:6" ht="16.5">
      <c r="A30" s="24" t="s">
        <v>49</v>
      </c>
      <c r="B30" s="24" t="s">
        <v>50</v>
      </c>
      <c r="C30" s="42"/>
      <c r="D30" s="35"/>
      <c r="E30" s="44">
        <v>0</v>
      </c>
      <c r="F30" s="41">
        <f t="shared" si="1"/>
        <v>0</v>
      </c>
    </row>
    <row r="31" spans="1:6" ht="15.75" thickBot="1">
      <c r="A31" s="30"/>
      <c r="B31" s="31" t="s">
        <v>29</v>
      </c>
      <c r="C31" s="32"/>
      <c r="D31" s="33">
        <f>+E31/37000</f>
        <v>0.30945945945945946</v>
      </c>
      <c r="E31" s="34">
        <f>SUM(E21:E30)</f>
        <v>11450</v>
      </c>
      <c r="F31" s="41">
        <f t="shared" si="1"/>
        <v>11450</v>
      </c>
    </row>
    <row r="32" spans="1:6">
      <c r="A32" s="45"/>
      <c r="B32" s="46" t="s">
        <v>51</v>
      </c>
      <c r="C32" s="47"/>
      <c r="D32" s="48"/>
      <c r="E32" s="49"/>
      <c r="F32" s="49"/>
    </row>
    <row r="33" spans="1:6">
      <c r="A33" s="24" t="s">
        <v>52</v>
      </c>
      <c r="B33" s="24" t="s">
        <v>53</v>
      </c>
      <c r="C33" s="50"/>
      <c r="D33" s="45"/>
      <c r="E33" s="43">
        <v>1000</v>
      </c>
      <c r="F33" s="43">
        <f t="shared" ref="F33:F42" si="2">+E33</f>
        <v>1000</v>
      </c>
    </row>
    <row r="34" spans="1:6">
      <c r="A34" s="24" t="s">
        <v>54</v>
      </c>
      <c r="B34" s="24" t="s">
        <v>55</v>
      </c>
      <c r="C34" s="50"/>
      <c r="D34" s="43"/>
      <c r="E34" s="43">
        <v>1500</v>
      </c>
      <c r="F34" s="43">
        <f t="shared" si="2"/>
        <v>1500</v>
      </c>
    </row>
    <row r="35" spans="1:6">
      <c r="A35" s="24" t="s">
        <v>56</v>
      </c>
      <c r="B35" s="24" t="s">
        <v>57</v>
      </c>
      <c r="C35" s="50"/>
      <c r="D35" s="24"/>
      <c r="E35" s="41">
        <v>0</v>
      </c>
      <c r="F35" s="43">
        <f t="shared" si="2"/>
        <v>0</v>
      </c>
    </row>
    <row r="36" spans="1:6">
      <c r="A36" s="24" t="s">
        <v>58</v>
      </c>
      <c r="B36" s="24" t="s">
        <v>59</v>
      </c>
      <c r="C36" s="50"/>
      <c r="D36" s="45"/>
      <c r="E36" s="43">
        <v>0</v>
      </c>
      <c r="F36" s="43">
        <f t="shared" si="2"/>
        <v>0</v>
      </c>
    </row>
    <row r="37" spans="1:6">
      <c r="A37" s="24" t="s">
        <v>60</v>
      </c>
      <c r="B37" s="24" t="s">
        <v>61</v>
      </c>
      <c r="C37" s="50"/>
      <c r="D37" s="45"/>
      <c r="E37" s="43">
        <v>0</v>
      </c>
      <c r="F37" s="43">
        <f t="shared" si="2"/>
        <v>0</v>
      </c>
    </row>
    <row r="38" spans="1:6">
      <c r="A38" s="24" t="s">
        <v>62</v>
      </c>
      <c r="B38" s="24" t="s">
        <v>63</v>
      </c>
      <c r="C38" s="50"/>
      <c r="D38" s="45"/>
      <c r="E38" s="43">
        <v>0</v>
      </c>
      <c r="F38" s="43">
        <f t="shared" si="2"/>
        <v>0</v>
      </c>
    </row>
    <row r="39" spans="1:6">
      <c r="A39" s="24" t="s">
        <v>64</v>
      </c>
      <c r="B39" s="24" t="s">
        <v>65</v>
      </c>
      <c r="C39" s="50"/>
      <c r="D39" s="24"/>
      <c r="E39" s="41">
        <v>0</v>
      </c>
      <c r="F39" s="43">
        <f t="shared" si="2"/>
        <v>0</v>
      </c>
    </row>
    <row r="40" spans="1:6">
      <c r="A40" s="24" t="s">
        <v>66</v>
      </c>
      <c r="B40" s="24" t="s">
        <v>67</v>
      </c>
      <c r="C40" s="50"/>
      <c r="D40" s="24"/>
      <c r="E40" s="41">
        <v>0</v>
      </c>
      <c r="F40" s="43">
        <f t="shared" si="2"/>
        <v>0</v>
      </c>
    </row>
    <row r="41" spans="1:6">
      <c r="A41" s="24" t="s">
        <v>68</v>
      </c>
      <c r="B41" s="24" t="s">
        <v>69</v>
      </c>
      <c r="C41" s="50"/>
      <c r="D41" s="24"/>
      <c r="E41" s="41">
        <v>0</v>
      </c>
      <c r="F41" s="43">
        <f t="shared" si="2"/>
        <v>0</v>
      </c>
    </row>
    <row r="42" spans="1:6" ht="16.5">
      <c r="A42" s="24" t="s">
        <v>70</v>
      </c>
      <c r="B42" s="24" t="s">
        <v>71</v>
      </c>
      <c r="C42" s="50"/>
      <c r="D42" s="24"/>
      <c r="E42" s="44">
        <v>1000</v>
      </c>
      <c r="F42" s="43">
        <f t="shared" si="2"/>
        <v>1000</v>
      </c>
    </row>
    <row r="43" spans="1:6" ht="15.75" thickBot="1">
      <c r="A43" s="30"/>
      <c r="B43" s="31" t="s">
        <v>29</v>
      </c>
      <c r="C43" s="32"/>
      <c r="D43" s="33">
        <f>+E43/37000</f>
        <v>9.45945945945946E-2</v>
      </c>
      <c r="E43" s="34">
        <f>SUM(E33:E42)</f>
        <v>3500</v>
      </c>
      <c r="F43" s="34">
        <f>SUM(F33:F42)</f>
        <v>3500</v>
      </c>
    </row>
    <row r="44" spans="1:6">
      <c r="A44" s="24" t="s">
        <v>72</v>
      </c>
      <c r="B44" s="46" t="s">
        <v>73</v>
      </c>
      <c r="C44" s="47"/>
      <c r="D44" s="48"/>
      <c r="E44" s="49"/>
      <c r="F44" s="49"/>
    </row>
    <row r="45" spans="1:6">
      <c r="A45" s="24"/>
      <c r="B45" s="51" t="s">
        <v>74</v>
      </c>
      <c r="C45" s="21"/>
      <c r="D45" s="20"/>
      <c r="E45" s="52">
        <v>4000</v>
      </c>
      <c r="F45" s="52">
        <f>+E45</f>
        <v>4000</v>
      </c>
    </row>
    <row r="46" spans="1:6" ht="15.75" thickBot="1">
      <c r="A46" s="30"/>
      <c r="B46" s="30" t="s">
        <v>29</v>
      </c>
      <c r="C46" s="53"/>
      <c r="D46" s="54">
        <f>+E46/37000</f>
        <v>0.10810810810810811</v>
      </c>
      <c r="E46" s="55">
        <f>SUM(E45)</f>
        <v>4000</v>
      </c>
      <c r="F46" s="55">
        <f>SUM(F45)</f>
        <v>4000</v>
      </c>
    </row>
    <row r="47" spans="1:6">
      <c r="A47" s="24" t="s">
        <v>75</v>
      </c>
      <c r="B47" s="46" t="s">
        <v>76</v>
      </c>
      <c r="C47" s="47"/>
      <c r="D47" s="48"/>
      <c r="E47" s="49"/>
      <c r="F47" s="49"/>
    </row>
    <row r="48" spans="1:6">
      <c r="A48" s="24"/>
      <c r="B48" s="56" t="s">
        <v>77</v>
      </c>
      <c r="C48" s="21"/>
      <c r="D48" s="20"/>
      <c r="E48" s="52">
        <v>6000</v>
      </c>
      <c r="F48" s="52">
        <f>+E48</f>
        <v>6000</v>
      </c>
    </row>
    <row r="49" spans="1:6" ht="15.75" thickBot="1">
      <c r="A49" s="30"/>
      <c r="B49" s="53" t="s">
        <v>29</v>
      </c>
      <c r="C49" s="57"/>
      <c r="D49" s="54">
        <f>+E49/37000</f>
        <v>0.16216216216216217</v>
      </c>
      <c r="E49" s="55">
        <f>SUM(E48)</f>
        <v>6000</v>
      </c>
      <c r="F49" s="55">
        <f>SUM(F48)</f>
        <v>6000</v>
      </c>
    </row>
    <row r="50" spans="1:6">
      <c r="A50" s="58"/>
      <c r="B50" s="59"/>
      <c r="C50" s="58"/>
      <c r="D50" s="60"/>
      <c r="E50" s="58"/>
      <c r="F50" s="58"/>
    </row>
    <row r="51" spans="1:6" ht="15.75" thickBot="1">
      <c r="A51" s="61"/>
      <c r="B51" s="62" t="s">
        <v>78</v>
      </c>
      <c r="C51" s="25"/>
      <c r="D51" s="33">
        <f>+E51/37000</f>
        <v>1</v>
      </c>
      <c r="E51" s="63">
        <f>+E19+E31+E43+E46+E49</f>
        <v>37000</v>
      </c>
      <c r="F51" s="63">
        <f>+F19+F31+F43+F46+F49</f>
        <v>37000</v>
      </c>
    </row>
    <row r="52" spans="1:6" ht="15.75">
      <c r="A52" s="64" t="s">
        <v>79</v>
      </c>
      <c r="B52" s="3"/>
      <c r="C52" s="3"/>
      <c r="D52" s="3"/>
      <c r="E52" s="65"/>
      <c r="F52" s="66"/>
    </row>
    <row r="53" spans="1:6">
      <c r="A53" s="67"/>
      <c r="B53" s="68"/>
      <c r="C53" s="69"/>
      <c r="D53" s="69"/>
      <c r="E53" s="58"/>
      <c r="F53" s="70">
        <v>0</v>
      </c>
    </row>
    <row r="54" spans="1:6" ht="16.5" thickBot="1">
      <c r="A54" s="71"/>
      <c r="B54" s="72" t="s">
        <v>80</v>
      </c>
      <c r="C54" s="72"/>
      <c r="D54" s="73" t="s">
        <v>81</v>
      </c>
      <c r="E54" s="58"/>
      <c r="F54" s="70">
        <v>0</v>
      </c>
    </row>
    <row r="55" spans="1:6" ht="15.75">
      <c r="A55" s="74">
        <v>1</v>
      </c>
      <c r="B55" s="75" t="s">
        <v>82</v>
      </c>
      <c r="C55" s="91">
        <v>105</v>
      </c>
      <c r="D55" s="92"/>
      <c r="E55" s="58"/>
      <c r="F55" s="58"/>
    </row>
    <row r="56" spans="1:6" ht="17.25">
      <c r="A56" s="74">
        <v>2</v>
      </c>
      <c r="B56" s="76" t="s">
        <v>83</v>
      </c>
      <c r="C56" s="87">
        <v>30</v>
      </c>
      <c r="D56" s="88"/>
      <c r="E56" s="77"/>
      <c r="F56" s="78"/>
    </row>
    <row r="57" spans="1:6" ht="15.75">
      <c r="A57" s="74">
        <v>3</v>
      </c>
      <c r="B57" s="76" t="s">
        <v>84</v>
      </c>
      <c r="C57" s="87">
        <v>85</v>
      </c>
      <c r="D57" s="88"/>
      <c r="E57" s="79"/>
      <c r="F57" s="70">
        <f>SUM(F53:F56)</f>
        <v>0</v>
      </c>
    </row>
    <row r="58" spans="1:6" ht="15.75">
      <c r="A58" s="74">
        <v>4</v>
      </c>
      <c r="B58" s="76" t="s">
        <v>85</v>
      </c>
      <c r="C58" s="93">
        <v>130</v>
      </c>
      <c r="D58" s="94"/>
      <c r="E58" s="58"/>
      <c r="F58" s="58"/>
    </row>
    <row r="59" spans="1:6" ht="15.75">
      <c r="A59" s="74">
        <v>5</v>
      </c>
      <c r="B59" s="76" t="s">
        <v>86</v>
      </c>
      <c r="C59" s="87">
        <v>216</v>
      </c>
      <c r="D59" s="88"/>
      <c r="E59" s="58"/>
      <c r="F59" s="80" t="s">
        <v>87</v>
      </c>
    </row>
    <row r="60" spans="1:6" ht="15.75">
      <c r="A60" s="74">
        <v>6</v>
      </c>
      <c r="B60" s="76" t="s">
        <v>88</v>
      </c>
      <c r="C60" s="87">
        <v>640</v>
      </c>
      <c r="D60" s="88"/>
      <c r="E60" s="58"/>
      <c r="F60" s="58"/>
    </row>
    <row r="61" spans="1:6" ht="15.75">
      <c r="A61" s="81"/>
      <c r="B61" s="82" t="s">
        <v>89</v>
      </c>
      <c r="C61" s="83"/>
      <c r="D61" s="84">
        <f>SUM(C55:D60)</f>
        <v>1206</v>
      </c>
      <c r="E61" s="58"/>
      <c r="F61" s="58"/>
    </row>
    <row r="62" spans="1:6" ht="15.75" thickBot="1">
      <c r="A62" s="85"/>
      <c r="B62" s="86" t="s">
        <v>90</v>
      </c>
      <c r="C62" s="86"/>
      <c r="D62" s="86"/>
      <c r="E62" s="58"/>
      <c r="F62" s="58"/>
    </row>
    <row r="63" spans="1:6">
      <c r="A63" s="69"/>
      <c r="B63" s="69"/>
      <c r="C63" s="69"/>
      <c r="D63" s="69"/>
      <c r="E63" s="58"/>
      <c r="F63" s="58"/>
    </row>
  </sheetData>
  <mergeCells count="13">
    <mergeCell ref="A7:B7"/>
    <mergeCell ref="A1:E1"/>
    <mergeCell ref="A2:E2"/>
    <mergeCell ref="A3:E3"/>
    <mergeCell ref="A4:B4"/>
    <mergeCell ref="A5:B5"/>
    <mergeCell ref="C60:D60"/>
    <mergeCell ref="D8:F8"/>
    <mergeCell ref="C55:D55"/>
    <mergeCell ref="C56:D56"/>
    <mergeCell ref="C57:D57"/>
    <mergeCell ref="C58:D58"/>
    <mergeCell ref="C59:D59"/>
  </mergeCells>
  <phoneticPr fontId="22" type="noConversion"/>
  <pageMargins left="0.7" right="0.7" top="0.75" bottom="0.75" header="0.3" footer="0.3"/>
  <pageSetup scale="7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</dc:creator>
  <cp:lastModifiedBy>Ron Ziff</cp:lastModifiedBy>
  <cp:lastPrinted>2015-06-16T13:50:38Z</cp:lastPrinted>
  <dcterms:created xsi:type="dcterms:W3CDTF">2015-05-24T01:01:13Z</dcterms:created>
  <dcterms:modified xsi:type="dcterms:W3CDTF">2015-06-16T13:50:46Z</dcterms:modified>
</cp:coreProperties>
</file>